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20490" windowHeight="844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 l="1"/>
  <c r="B7" i="1"/>
  <c r="B27" i="1" s="1"/>
  <c r="B28" i="1" s="1"/>
  <c r="B26" i="1"/>
  <c r="B25" i="1"/>
  <c r="B30" i="1" l="1"/>
  <c r="I1" i="1" s="1"/>
</calcChain>
</file>

<file path=xl/sharedStrings.xml><?xml version="1.0" encoding="utf-8"?>
<sst xmlns="http://schemas.openxmlformats.org/spreadsheetml/2006/main" count="34" uniqueCount="34">
  <si>
    <t>Custo de compra do carro</t>
  </si>
  <si>
    <t>Valor pago à vista</t>
  </si>
  <si>
    <t>Valor financiado</t>
  </si>
  <si>
    <t>Taxa efetiva de juros do financiamento</t>
  </si>
  <si>
    <t>Combustível</t>
  </si>
  <si>
    <t>Multas</t>
  </si>
  <si>
    <t>Custos que independem do valor do carro (ao mês)</t>
  </si>
  <si>
    <t>Pedágio</t>
  </si>
  <si>
    <t>Estacionamento</t>
  </si>
  <si>
    <t>Limpeza</t>
  </si>
  <si>
    <t>Custo de oportunidade do aluguel da sua garagem</t>
  </si>
  <si>
    <t>Quem tem vaga de garagem no prédio onde mora poderia alugá-la se não tivesse carro. Deixe em branco se não for o caso</t>
  </si>
  <si>
    <t>Custos que dependem do valor do carro (ao mês)</t>
  </si>
  <si>
    <t>Seguro</t>
  </si>
  <si>
    <t>Custo de oportunidade por não deixar o dinheiro no banco</t>
  </si>
  <si>
    <t>Prazo do financiamento (em meses)</t>
  </si>
  <si>
    <t>Considerei 10% de depreciação ao ano. Mas eleve o percentual para 20% na fórmula se você troca de carro todos os anos</t>
  </si>
  <si>
    <t>Depreciação (ou perda de valor do veículo ao longo do tempo)</t>
  </si>
  <si>
    <t>Parcela mensal do financiamento</t>
  </si>
  <si>
    <t>IPVA + DPVAT + licenciamento</t>
  </si>
  <si>
    <t>Manutenção / revisão / pequenos reparos</t>
  </si>
  <si>
    <t>Altere apenas caso os juros do financiamento sejam diferentes. Caso você tenha pagado o carro à vista, não altere para não quebrar a fórmula</t>
  </si>
  <si>
    <t>Quanto custa seu carro por mês?</t>
  </si>
  <si>
    <t>Mexa apenas nas células em amarelo que a planilha calcularará os demais valores</t>
  </si>
  <si>
    <t>Altere apenas caso o prazo do financiamento seja diferente. Caso você tenha pagado o carro à vista, não altere para não quebrar a fórmula</t>
  </si>
  <si>
    <t>Informações básicas para os cálculos</t>
  </si>
  <si>
    <t>Alíquota de IIPVA no meu Estado para meu tipo de carro</t>
  </si>
  <si>
    <t>CDI (pegue na homepage do InfoMoney, no topo)</t>
  </si>
  <si>
    <t>No exemplo abaixo, o custo mensal de um veículo de R$ 50.000 chega a:</t>
  </si>
  <si>
    <t>No exemplo acima, o custo mensal total de um veículo de R$ 50.000 chega a:</t>
  </si>
  <si>
    <t>Considerei 3% do valor do carro. Mas corrija o valor se achar necessário</t>
  </si>
  <si>
    <t>Não se esqueça de colocar a alíquota correta do IPVA na célula B10!</t>
  </si>
  <si>
    <t>Juros mensais (média)</t>
  </si>
  <si>
    <t>Não somei essa, ok? Só está na planilha pra vc ver de onde veio.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</si>
</sst>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&quot;R$&quot;\ #,##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2" borderId="1" xfId="0" applyNumberFormat="1" applyFill="1" applyBorder="1"/>
    <xf numFmtId="6" fontId="0" fillId="2" borderId="1" xfId="0" applyNumberFormat="1" applyFill="1" applyBorder="1"/>
    <xf numFmtId="10" fontId="0" fillId="2" borderId="1" xfId="0" applyNumberFormat="1" applyFill="1" applyBorder="1"/>
    <xf numFmtId="6" fontId="0" fillId="3" borderId="1" xfId="0" applyNumberFormat="1" applyFill="1" applyBorder="1"/>
    <xf numFmtId="0" fontId="0" fillId="0" borderId="1" xfId="0" applyFill="1" applyBorder="1"/>
    <xf numFmtId="0" fontId="0" fillId="2" borderId="1" xfId="0" applyNumberFormat="1" applyFill="1" applyBorder="1"/>
    <xf numFmtId="0" fontId="1" fillId="0" borderId="0" xfId="0" applyFont="1" applyAlignment="1"/>
    <xf numFmtId="0" fontId="3" fillId="0" borderId="0" xfId="0" applyFont="1" applyAlignment="1"/>
    <xf numFmtId="164" fontId="0" fillId="2" borderId="1" xfId="0" applyNumberFormat="1" applyFill="1" applyBorder="1"/>
    <xf numFmtId="8" fontId="2" fillId="2" borderId="1" xfId="0" applyNumberFormat="1" applyFont="1" applyFill="1" applyBorder="1"/>
    <xf numFmtId="0" fontId="5" fillId="5" borderId="0" xfId="0" applyFont="1" applyFill="1" applyAlignment="1">
      <alignment horizontal="center" vertical="center" wrapText="1"/>
    </xf>
    <xf numFmtId="165" fontId="6" fillId="5" borderId="0" xfId="0" applyNumberFormat="1" applyFont="1" applyFill="1" applyAlignment="1">
      <alignment horizontal="center" vertical="center"/>
    </xf>
    <xf numFmtId="8" fontId="2" fillId="2" borderId="0" xfId="0" applyNumberFormat="1" applyFont="1" applyFill="1" applyBorder="1"/>
    <xf numFmtId="0" fontId="0" fillId="0" borderId="2" xfId="0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5" borderId="0" xfId="0" applyFont="1" applyFill="1" applyAlignment="1">
      <alignment horizontal="center" wrapText="1"/>
    </xf>
    <xf numFmtId="165" fontId="6" fillId="5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1838324</xdr:colOff>
      <xdr:row>7</xdr:row>
      <xdr:rowOff>66675</xdr:rowOff>
    </xdr:from>
    <xdr:to>
      <xdr:col>3</xdr:col>
      <xdr:colOff>28574</xdr:colOff>
      <xdr:row>7</xdr:row>
      <xdr:rowOff>323850</xdr:rowOff>
    </xdr:to>
    <xdr:sp macro="" textlink="">
      <xdr:nvSpPr>
        <xdr:cNvPr id="3" name="Seta para a direita 2"/>
        <xdr:cNvSpPr/>
      </xdr:nvSpPr>
      <xdr:spPr>
        <a:xfrm>
          <a:off x="6238874" y="1809750"/>
          <a:ext cx="6381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25</xdr:row>
      <xdr:rowOff>85726</xdr:rowOff>
    </xdr:from>
    <xdr:to>
      <xdr:col>3</xdr:col>
      <xdr:colOff>38100</xdr:colOff>
      <xdr:row>25</xdr:row>
      <xdr:rowOff>333376</xdr:rowOff>
    </xdr:to>
    <xdr:sp macro="" textlink="">
      <xdr:nvSpPr>
        <xdr:cNvPr id="10" name="Seta para a direita 9"/>
        <xdr:cNvSpPr/>
      </xdr:nvSpPr>
      <xdr:spPr>
        <a:xfrm>
          <a:off x="6238875" y="6048376"/>
          <a:ext cx="647700" cy="247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8</xdr:row>
      <xdr:rowOff>95250</xdr:rowOff>
    </xdr:from>
    <xdr:to>
      <xdr:col>3</xdr:col>
      <xdr:colOff>38100</xdr:colOff>
      <xdr:row>8</xdr:row>
      <xdr:rowOff>352425</xdr:rowOff>
    </xdr:to>
    <xdr:sp macro="" textlink="">
      <xdr:nvSpPr>
        <xdr:cNvPr id="11" name="Seta para a direita 10"/>
        <xdr:cNvSpPr/>
      </xdr:nvSpPr>
      <xdr:spPr>
        <a:xfrm>
          <a:off x="6238875" y="2219325"/>
          <a:ext cx="6477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9524</xdr:colOff>
      <xdr:row>19</xdr:row>
      <xdr:rowOff>57150</xdr:rowOff>
    </xdr:from>
    <xdr:to>
      <xdr:col>3</xdr:col>
      <xdr:colOff>19049</xdr:colOff>
      <xdr:row>19</xdr:row>
      <xdr:rowOff>323850</xdr:rowOff>
    </xdr:to>
    <xdr:sp macro="" textlink="">
      <xdr:nvSpPr>
        <xdr:cNvPr id="12" name="Seta para a direita 11"/>
        <xdr:cNvSpPr/>
      </xdr:nvSpPr>
      <xdr:spPr>
        <a:xfrm>
          <a:off x="6248399" y="4533900"/>
          <a:ext cx="619125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533400</xdr:colOff>
      <xdr:row>24</xdr:row>
      <xdr:rowOff>19050</xdr:rowOff>
    </xdr:to>
    <xdr:sp macro="" textlink="">
      <xdr:nvSpPr>
        <xdr:cNvPr id="14" name="Seta para a direita 13"/>
        <xdr:cNvSpPr/>
      </xdr:nvSpPr>
      <xdr:spPr>
        <a:xfrm>
          <a:off x="6238875" y="5448300"/>
          <a:ext cx="5334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533400</xdr:colOff>
      <xdr:row>23</xdr:row>
      <xdr:rowOff>19050</xdr:rowOff>
    </xdr:to>
    <xdr:sp macro="" textlink="">
      <xdr:nvSpPr>
        <xdr:cNvPr id="15" name="Seta para a direita 14"/>
        <xdr:cNvSpPr/>
      </xdr:nvSpPr>
      <xdr:spPr>
        <a:xfrm>
          <a:off x="6238875" y="5257800"/>
          <a:ext cx="5334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533400</xdr:colOff>
      <xdr:row>27</xdr:row>
      <xdr:rowOff>19050</xdr:rowOff>
    </xdr:to>
    <xdr:sp macro="" textlink="">
      <xdr:nvSpPr>
        <xdr:cNvPr id="8" name="Seta para a direita 7"/>
        <xdr:cNvSpPr/>
      </xdr:nvSpPr>
      <xdr:spPr>
        <a:xfrm>
          <a:off x="6238875" y="6343650"/>
          <a:ext cx="533400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1" sqref="B1"/>
    </sheetView>
  </sheetViews>
  <sheetFormatPr defaultRowHeight="15" x14ac:dyDescent="0.25"/>
  <cols>
    <col min="1" max="1" width="66" customWidth="1"/>
    <col min="2" max="2" width="27.5703125" customWidth="1"/>
    <col min="6" max="6" width="10.7109375" bestFit="1" customWidth="1"/>
  </cols>
  <sheetData>
    <row r="1" spans="1:12" ht="46.5" customHeight="1" x14ac:dyDescent="0.55000000000000004">
      <c r="A1" s="12" t="s">
        <v>22</v>
      </c>
      <c r="B1" s="11"/>
      <c r="C1" s="11"/>
      <c r="D1" s="21" t="s">
        <v>28</v>
      </c>
      <c r="E1" s="21"/>
      <c r="F1" s="21"/>
      <c r="G1" s="21"/>
      <c r="H1" s="21"/>
      <c r="I1" s="22">
        <f>B30</f>
        <v>2160.2510735426017</v>
      </c>
      <c r="J1" s="22"/>
    </row>
    <row r="2" spans="1:12" ht="18.75" x14ac:dyDescent="0.3">
      <c r="A2" s="24" t="s">
        <v>23</v>
      </c>
      <c r="B2" s="24"/>
      <c r="C2" s="1"/>
      <c r="D2" s="1"/>
      <c r="E2" s="1"/>
    </row>
    <row r="3" spans="1:12" ht="18.75" x14ac:dyDescent="0.3">
      <c r="A3" s="1"/>
      <c r="B3" s="1"/>
      <c r="C3" s="1"/>
      <c r="D3" s="1"/>
      <c r="E3" s="1"/>
    </row>
    <row r="4" spans="1:12" ht="18.75" x14ac:dyDescent="0.3">
      <c r="A4" s="23" t="s">
        <v>25</v>
      </c>
      <c r="B4" s="23"/>
    </row>
    <row r="5" spans="1:12" x14ac:dyDescent="0.25">
      <c r="A5" s="4" t="s">
        <v>0</v>
      </c>
      <c r="B5" s="5">
        <v>50000</v>
      </c>
    </row>
    <row r="6" spans="1:12" x14ac:dyDescent="0.25">
      <c r="A6" s="4" t="s">
        <v>1</v>
      </c>
      <c r="B6" s="6">
        <v>50000</v>
      </c>
    </row>
    <row r="7" spans="1:12" x14ac:dyDescent="0.25">
      <c r="A7" s="4" t="s">
        <v>2</v>
      </c>
      <c r="B7" s="8">
        <f>B5-B6</f>
        <v>0</v>
      </c>
    </row>
    <row r="8" spans="1:12" ht="30" customHeight="1" x14ac:dyDescent="0.25">
      <c r="A8" s="4" t="s">
        <v>3</v>
      </c>
      <c r="B8" s="7">
        <v>1.4999999999999999E-2</v>
      </c>
      <c r="D8" s="20" t="s">
        <v>21</v>
      </c>
      <c r="E8" s="20"/>
      <c r="F8" s="20"/>
      <c r="G8" s="20"/>
      <c r="H8" s="20"/>
      <c r="I8" s="20"/>
      <c r="J8" s="20"/>
      <c r="K8" s="20"/>
      <c r="L8" s="20"/>
    </row>
    <row r="9" spans="1:12" ht="31.5" customHeight="1" x14ac:dyDescent="0.25">
      <c r="A9" s="9" t="s">
        <v>15</v>
      </c>
      <c r="B9" s="10">
        <v>60</v>
      </c>
      <c r="D9" s="20" t="s">
        <v>24</v>
      </c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9" t="s">
        <v>26</v>
      </c>
      <c r="B10" s="7">
        <v>0.04</v>
      </c>
    </row>
    <row r="11" spans="1:12" x14ac:dyDescent="0.25">
      <c r="A11" s="9" t="s">
        <v>27</v>
      </c>
      <c r="B11" s="7">
        <v>0.126</v>
      </c>
    </row>
    <row r="13" spans="1:12" ht="18.75" x14ac:dyDescent="0.3">
      <c r="A13" s="23" t="s">
        <v>6</v>
      </c>
      <c r="B13" s="23"/>
    </row>
    <row r="14" spans="1:12" x14ac:dyDescent="0.25">
      <c r="A14" s="4" t="s">
        <v>4</v>
      </c>
      <c r="B14" s="5">
        <v>300</v>
      </c>
    </row>
    <row r="15" spans="1:12" x14ac:dyDescent="0.25">
      <c r="A15" s="4" t="s">
        <v>5</v>
      </c>
      <c r="B15" s="6">
        <v>20</v>
      </c>
    </row>
    <row r="16" spans="1:12" x14ac:dyDescent="0.25">
      <c r="A16" s="4" t="s">
        <v>20</v>
      </c>
      <c r="B16" s="5">
        <v>150</v>
      </c>
    </row>
    <row r="17" spans="1:12" x14ac:dyDescent="0.25">
      <c r="A17" s="4" t="s">
        <v>7</v>
      </c>
      <c r="B17" s="6">
        <v>30</v>
      </c>
    </row>
    <row r="18" spans="1:12" x14ac:dyDescent="0.25">
      <c r="A18" s="4" t="s">
        <v>8</v>
      </c>
      <c r="B18" s="6">
        <v>200</v>
      </c>
    </row>
    <row r="19" spans="1:12" x14ac:dyDescent="0.25">
      <c r="A19" s="4" t="s">
        <v>9</v>
      </c>
      <c r="B19" s="6">
        <v>40</v>
      </c>
    </row>
    <row r="20" spans="1:12" ht="27.75" customHeight="1" x14ac:dyDescent="0.25">
      <c r="A20" s="4" t="s">
        <v>10</v>
      </c>
      <c r="B20" s="6">
        <v>200</v>
      </c>
      <c r="D20" s="20" t="s">
        <v>11</v>
      </c>
      <c r="E20" s="20"/>
      <c r="F20" s="20"/>
      <c r="G20" s="20"/>
      <c r="H20" s="20"/>
      <c r="I20" s="20"/>
      <c r="J20" s="20"/>
      <c r="K20" s="20"/>
      <c r="L20" s="20"/>
    </row>
    <row r="22" spans="1:12" ht="18.75" x14ac:dyDescent="0.3">
      <c r="A22" s="23" t="s">
        <v>12</v>
      </c>
      <c r="B22" s="23"/>
    </row>
    <row r="23" spans="1:12" x14ac:dyDescent="0.25">
      <c r="A23" s="4" t="s">
        <v>13</v>
      </c>
      <c r="B23" s="13">
        <f>(B5*0.03)/12</f>
        <v>125</v>
      </c>
      <c r="D23" t="s">
        <v>30</v>
      </c>
    </row>
    <row r="24" spans="1:12" x14ac:dyDescent="0.25">
      <c r="A24" s="4" t="s">
        <v>19</v>
      </c>
      <c r="B24" s="13">
        <f>((B5*B10)/12)+15</f>
        <v>181.66666666666666</v>
      </c>
      <c r="D24" t="s">
        <v>31</v>
      </c>
    </row>
    <row r="25" spans="1:12" x14ac:dyDescent="0.25">
      <c r="A25" s="4" t="s">
        <v>14</v>
      </c>
      <c r="B25" s="6">
        <f>(B6*((1+B11)^(1/12)))-B6</f>
        <v>496.91774020926823</v>
      </c>
    </row>
    <row r="26" spans="1:12" ht="30" customHeight="1" x14ac:dyDescent="0.25">
      <c r="A26" s="4" t="s">
        <v>17</v>
      </c>
      <c r="B26" s="13">
        <f>(B5*10%)/12</f>
        <v>416.66666666666669</v>
      </c>
      <c r="D26" s="20" t="s">
        <v>16</v>
      </c>
      <c r="E26" s="20"/>
      <c r="F26" s="20"/>
      <c r="G26" s="20"/>
      <c r="H26" s="20"/>
      <c r="I26" s="20"/>
      <c r="J26" s="20"/>
      <c r="K26" s="20"/>
      <c r="L26" s="20"/>
    </row>
    <row r="27" spans="1:12" x14ac:dyDescent="0.25">
      <c r="A27" s="4" t="s">
        <v>18</v>
      </c>
      <c r="B27" s="14">
        <f>-PMT(B8,B9,B7)</f>
        <v>0</v>
      </c>
      <c r="D27" s="19" t="s">
        <v>33</v>
      </c>
      <c r="E27" s="19"/>
      <c r="F27" s="19"/>
      <c r="G27" s="19"/>
      <c r="H27" s="19"/>
      <c r="I27" s="19"/>
    </row>
    <row r="28" spans="1:12" x14ac:dyDescent="0.25">
      <c r="A28" s="18" t="s">
        <v>32</v>
      </c>
      <c r="B28" s="17">
        <f>(((B27*B9)-B7))/B9</f>
        <v>0</v>
      </c>
    </row>
    <row r="30" spans="1:12" ht="37.5" x14ac:dyDescent="0.25">
      <c r="A30" s="15" t="s">
        <v>29</v>
      </c>
      <c r="B30" s="16">
        <f>SUM(B14:B20,B23:B26,B28)</f>
        <v>2160.2510735426017</v>
      </c>
      <c r="F30" s="3"/>
    </row>
    <row r="31" spans="1:12" x14ac:dyDescent="0.25">
      <c r="F31" s="2"/>
    </row>
    <row r="32" spans="1:12" x14ac:dyDescent="0.25">
      <c r="F32" s="3"/>
    </row>
    <row r="33" spans="6:6" x14ac:dyDescent="0.25">
      <c r="F33" s="2"/>
    </row>
    <row r="34" spans="6:6" x14ac:dyDescent="0.25">
      <c r="F34" s="3"/>
    </row>
  </sheetData>
  <mergeCells count="11">
    <mergeCell ref="D27:I27"/>
    <mergeCell ref="D26:L26"/>
    <mergeCell ref="D1:H1"/>
    <mergeCell ref="I1:J1"/>
    <mergeCell ref="A13:B13"/>
    <mergeCell ref="A22:B22"/>
    <mergeCell ref="D8:L8"/>
    <mergeCell ref="D9:L9"/>
    <mergeCell ref="D20:L20"/>
    <mergeCell ref="A2:B2"/>
    <mergeCell ref="A4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joao.sandrini</dc:creator>
  <cp:lastModifiedBy>joao.sandrini</cp:lastModifiedBy>
  <dcterms:created xsi:type="dcterms:W3CDTF">2015-04-09T13:58:09Z</dcterms:created>
  <dcterms:modified xsi:type="dcterms:W3CDTF">2015-04-13T12:28:36Z</dcterms:modified>
</cp:coreProperties>
</file>