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1935" yWindow="645" windowWidth="25605" windowHeight="14385"/>
  </bookViews>
  <sheets>
    <sheet name="Objetivos" sheetId="22" r:id="rId1"/>
  </sheets>
  <definedNames>
    <definedName name="divida">#REF!</definedName>
    <definedName name="investimentos">#REF!</definedName>
    <definedName name="seguro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22" l="1"/>
  <c r="G39" i="22"/>
  <c r="G19" i="22"/>
  <c r="I26" i="22"/>
  <c r="D38" i="22"/>
  <c r="G38" i="22"/>
  <c r="G18" i="22"/>
  <c r="I25" i="22"/>
  <c r="G8" i="22"/>
  <c r="G9" i="22"/>
  <c r="G10" i="22"/>
  <c r="G11" i="22"/>
  <c r="G12" i="22"/>
  <c r="G13" i="22"/>
  <c r="G14" i="22"/>
  <c r="G15" i="22"/>
  <c r="G7" i="22"/>
  <c r="G20" i="22"/>
  <c r="G21" i="22"/>
  <c r="G22" i="22"/>
  <c r="G23" i="22"/>
  <c r="G24" i="22"/>
  <c r="G25" i="22"/>
  <c r="G26" i="22"/>
  <c r="G29" i="22"/>
  <c r="G30" i="22"/>
  <c r="G31" i="22"/>
  <c r="G32" i="22"/>
  <c r="G33" i="22"/>
  <c r="G34" i="22"/>
  <c r="G35" i="22"/>
  <c r="E41" i="22"/>
  <c r="D41" i="22"/>
  <c r="G41" i="22"/>
</calcChain>
</file>

<file path=xl/sharedStrings.xml><?xml version="1.0" encoding="utf-8"?>
<sst xmlns="http://schemas.openxmlformats.org/spreadsheetml/2006/main" count="34" uniqueCount="16">
  <si>
    <t>Total</t>
  </si>
  <si>
    <t>Objetivo</t>
  </si>
  <si>
    <t>Custo</t>
  </si>
  <si>
    <t>Saldo atual</t>
  </si>
  <si>
    <t>Necessidade de aplicação mensal</t>
  </si>
  <si>
    <t>OBJETIVOS</t>
  </si>
  <si>
    <t>Prazo (meses)</t>
  </si>
  <si>
    <t>Longo Prazo - acima de 60 meses</t>
  </si>
  <si>
    <t>Aposentadoria</t>
  </si>
  <si>
    <t>Não usar no curto prazo</t>
  </si>
  <si>
    <t>Valor mensal pretendido</t>
  </si>
  <si>
    <r>
      <t>Taxa média de retorno</t>
    </r>
    <r>
      <rPr>
        <sz val="11"/>
        <color theme="1"/>
        <rFont val="Calibri"/>
        <family val="2"/>
        <scheme val="minor"/>
      </rPr>
      <t xml:space="preserve"> (ao mês)</t>
    </r>
  </si>
  <si>
    <t>Imóvel</t>
  </si>
  <si>
    <t>Carro</t>
  </si>
  <si>
    <t>Curto Prazo - Até 6 meses</t>
  </si>
  <si>
    <t>Médio Prazo - de 7 a 60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</si>
</sst>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3">
    <xf numFmtId="0" fontId="0" fillId="0" borderId="0" xfId="0"/>
    <xf numFmtId="0" fontId="8" fillId="0" borderId="0" xfId="0" applyFont="1" applyBorder="1"/>
    <xf numFmtId="0" fontId="9" fillId="0" borderId="0" xfId="0" applyFont="1" applyBorder="1"/>
    <xf numFmtId="0" fontId="11" fillId="0" borderId="0" xfId="0" applyFont="1" applyBorder="1" applyAlignment="1">
      <alignment vertical="center"/>
    </xf>
    <xf numFmtId="0" fontId="3" fillId="4" borderId="0" xfId="8" applyFont="1" applyBorder="1" applyAlignment="1">
      <alignment horizontal="center" vertical="center" wrapText="1"/>
    </xf>
    <xf numFmtId="10" fontId="8" fillId="0" borderId="3" xfId="1" applyNumberFormat="1" applyFont="1" applyBorder="1"/>
    <xf numFmtId="165" fontId="8" fillId="0" borderId="3" xfId="2" applyFont="1" applyBorder="1"/>
    <xf numFmtId="0" fontId="8" fillId="0" borderId="1" xfId="0" applyFont="1" applyBorder="1"/>
    <xf numFmtId="166" fontId="8" fillId="0" borderId="3" xfId="2" applyNumberFormat="1" applyFont="1" applyBorder="1"/>
    <xf numFmtId="0" fontId="8" fillId="0" borderId="0" xfId="0" applyFont="1" applyBorder="1" applyAlignment="1">
      <alignment horizontal="center" vertical="center" wrapText="1"/>
    </xf>
    <xf numFmtId="165" fontId="9" fillId="0" borderId="3" xfId="2" applyFont="1" applyBorder="1"/>
    <xf numFmtId="10" fontId="9" fillId="0" borderId="3" xfId="1" applyNumberFormat="1" applyFont="1" applyBorder="1"/>
    <xf numFmtId="165" fontId="3" fillId="3" borderId="2" xfId="7" applyNumberFormat="1" applyFont="1" applyBorder="1"/>
    <xf numFmtId="0" fontId="2" fillId="4" borderId="0" xfId="8" applyFont="1" applyBorder="1" applyAlignment="1">
      <alignment horizontal="center" vertical="center" wrapText="1"/>
    </xf>
    <xf numFmtId="165" fontId="8" fillId="0" borderId="1" xfId="2" applyFont="1" applyBorder="1"/>
    <xf numFmtId="0" fontId="2" fillId="4" borderId="0" xfId="8" applyFont="1" applyBorder="1" applyAlignment="1">
      <alignment horizontal="center" vertical="center" wrapText="1"/>
    </xf>
    <xf numFmtId="43" fontId="8" fillId="0" borderId="0" xfId="0" applyNumberFormat="1" applyFont="1" applyBorder="1"/>
    <xf numFmtId="0" fontId="10" fillId="2" borderId="0" xfId="6" applyFont="1" applyBorder="1" applyAlignment="1">
      <alignment horizontal="center" vertical="center"/>
    </xf>
    <xf numFmtId="0" fontId="7" fillId="5" borderId="5" xfId="9" applyFont="1" applyBorder="1" applyAlignment="1">
      <alignment horizontal="center"/>
    </xf>
    <xf numFmtId="0" fontId="7" fillId="5" borderId="6" xfId="9" applyFont="1" applyBorder="1" applyAlignment="1">
      <alignment horizontal="center"/>
    </xf>
    <xf numFmtId="10" fontId="8" fillId="6" borderId="4" xfId="1" applyNumberFormat="1" applyFont="1" applyFill="1" applyBorder="1" applyAlignment="1">
      <alignment horizontal="center"/>
    </xf>
    <xf numFmtId="10" fontId="8" fillId="6" borderId="0" xfId="1" applyNumberFormat="1" applyFont="1" applyFill="1" applyBorder="1" applyAlignment="1">
      <alignment horizontal="center"/>
    </xf>
    <xf numFmtId="10" fontId="8" fillId="6" borderId="6" xfId="1" applyNumberFormat="1" applyFont="1" applyFill="1" applyBorder="1" applyAlignment="1">
      <alignment horizontal="center"/>
    </xf>
  </cellXfs>
  <cellStyles count="58">
    <cellStyle name="20% - Ênfase1" xfId="7" builtinId="30"/>
    <cellStyle name="40% - Ênfase1" xfId="8" builtinId="31"/>
    <cellStyle name="60% - Ênfase1" xfId="9" builtinId="32"/>
    <cellStyle name="Ênfase1" xfId="6" builtinId="29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" xfId="28" builtinId="8" hidden="1"/>
    <cellStyle name="Hiperlink" xfId="30" builtinId="8" hidden="1"/>
    <cellStyle name="Hiperlink" xfId="32" builtinId="8" hidden="1"/>
    <cellStyle name="Hiperlink" xfId="34" builtinId="8" hidden="1"/>
    <cellStyle name="Hiperlink" xfId="36" builtinId="8" hidden="1"/>
    <cellStyle name="Hiperlink" xfId="38" builtinId="8" hidden="1"/>
    <cellStyle name="Hiperlink" xfId="40" builtinId="8" hidden="1"/>
    <cellStyle name="Hiperlink" xfId="42" builtinId="8" hidden="1"/>
    <cellStyle name="Hiperlink" xfId="44" builtinId="8" hidden="1"/>
    <cellStyle name="Hiperlink" xfId="46" builtinId="8" hidden="1"/>
    <cellStyle name="Hiperlink" xfId="48" builtinId="8" hidden="1"/>
    <cellStyle name="Hiperlink" xfId="50" builtinId="8" hidden="1"/>
    <cellStyle name="Hiperlink" xfId="52" builtinId="8" hidden="1"/>
    <cellStyle name="Hiperlink" xfId="54" builtinId="8" hidden="1"/>
    <cellStyle name="Hiperlink" xfId="56" builtinId="8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Hiperlink Visitado" xfId="33" builtinId="9" hidden="1"/>
    <cellStyle name="Hiperlink Visitado" xfId="35" builtinId="9" hidden="1"/>
    <cellStyle name="Hiperlink Visitado" xfId="37" builtinId="9" hidden="1"/>
    <cellStyle name="Hiperlink Visitado" xfId="39" builtinId="9" hidden="1"/>
    <cellStyle name="Hiperlink Visitado" xfId="41" builtinId="9" hidden="1"/>
    <cellStyle name="Hiperlink Visitado" xfId="43" builtinId="9" hidden="1"/>
    <cellStyle name="Hiperlink Visitado" xfId="45" builtinId="9" hidden="1"/>
    <cellStyle name="Hiperlink Visitado" xfId="47" builtinId="9" hidden="1"/>
    <cellStyle name="Hiperlink Visitado" xfId="49" builtinId="9" hidden="1"/>
    <cellStyle name="Hiperlink Visitado" xfId="51" builtinId="9" hidden="1"/>
    <cellStyle name="Hiperlink Visitado" xfId="53" builtinId="9" hidden="1"/>
    <cellStyle name="Hiperlink Visitado" xfId="55" builtinId="9" hidden="1"/>
    <cellStyle name="Hiperlink Visitado" xfId="57" builtinId="9" hidden="1"/>
    <cellStyle name="Moeda 2" xfId="4"/>
    <cellStyle name="Normal" xfId="0" builtinId="0"/>
    <cellStyle name="Normal 2" xfId="3"/>
    <cellStyle name="Porcentagem" xfId="1" builtinId="5"/>
    <cellStyle name="Porcentagem 2" xfId="5"/>
    <cellStyle name="Vírgula" xfId="2" builtinId="3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2:P44"/>
  <sheetViews>
    <sheetView showGridLines="0" showRowColHeaders="0" tabSelected="1" topLeftCell="A27" zoomScale="110" zoomScaleNormal="110" zoomScalePageLayoutView="110" workbookViewId="0">
      <selection activeCell="D39" sqref="D39"/>
    </sheetView>
  </sheetViews>
  <sheetFormatPr defaultColWidth="8.85546875" defaultRowHeight="12.75" x14ac:dyDescent="0.2"/>
  <cols>
    <col min="1" max="1" width="6" style="1" customWidth="1"/>
    <col min="2" max="2" width="51.140625" style="1" customWidth="1"/>
    <col min="3" max="3" width="11.42578125" style="1" bestFit="1" customWidth="1"/>
    <col min="4" max="4" width="18" style="1" customWidth="1"/>
    <col min="5" max="5" width="18.140625" style="1" customWidth="1"/>
    <col min="6" max="6" width="15" style="1" customWidth="1"/>
    <col min="7" max="7" width="20.140625" style="1" customWidth="1"/>
    <col min="8" max="8" width="8.85546875" style="1"/>
    <col min="9" max="9" width="10" style="1" bestFit="1" customWidth="1"/>
    <col min="10" max="16384" width="8.85546875" style="1"/>
  </cols>
  <sheetData>
    <row r="2" spans="2:16" s="3" customFormat="1" ht="22.5" customHeight="1" x14ac:dyDescent="0.2">
      <c r="B2" s="17" t="s">
        <v>5</v>
      </c>
      <c r="C2" s="17"/>
      <c r="D2" s="17"/>
      <c r="E2" s="17"/>
      <c r="F2" s="17"/>
      <c r="G2" s="17"/>
      <c r="H2" s="9"/>
      <c r="I2" s="9"/>
      <c r="J2" s="9"/>
      <c r="K2" s="9"/>
      <c r="L2" s="9"/>
      <c r="M2" s="9"/>
      <c r="N2" s="9"/>
      <c r="O2" s="9"/>
      <c r="P2" s="9"/>
    </row>
    <row r="5" spans="2:16" s="3" customFormat="1" ht="22.5" customHeight="1" x14ac:dyDescent="0.2">
      <c r="B5" s="17" t="s">
        <v>14</v>
      </c>
      <c r="C5" s="17"/>
      <c r="D5" s="17"/>
      <c r="E5" s="17"/>
      <c r="F5" s="17"/>
      <c r="G5" s="17"/>
      <c r="H5" s="9"/>
      <c r="I5" s="9"/>
      <c r="J5" s="9"/>
      <c r="K5" s="9"/>
      <c r="L5" s="9"/>
      <c r="M5" s="9"/>
      <c r="N5" s="9"/>
      <c r="O5" s="9"/>
      <c r="P5" s="9"/>
    </row>
    <row r="6" spans="2:16" s="9" customFormat="1" ht="30" customHeight="1" x14ac:dyDescent="0.2">
      <c r="B6" s="4" t="s">
        <v>1</v>
      </c>
      <c r="C6" s="4" t="s">
        <v>6</v>
      </c>
      <c r="D6" s="4" t="s">
        <v>2</v>
      </c>
      <c r="E6" s="4" t="s">
        <v>3</v>
      </c>
      <c r="F6" s="13" t="s">
        <v>9</v>
      </c>
      <c r="G6" s="4" t="s">
        <v>4</v>
      </c>
    </row>
    <row r="7" spans="2:16" ht="15" x14ac:dyDescent="0.25">
      <c r="B7" s="7"/>
      <c r="C7" s="8"/>
      <c r="D7" s="6"/>
      <c r="E7" s="6"/>
      <c r="F7" s="20"/>
      <c r="G7" s="12" t="str">
        <f>IF(C7="","",(D7-E7)/C7)</f>
        <v/>
      </c>
    </row>
    <row r="8" spans="2:16" ht="15" x14ac:dyDescent="0.25">
      <c r="B8" s="7"/>
      <c r="C8" s="8"/>
      <c r="D8" s="6"/>
      <c r="E8" s="6"/>
      <c r="F8" s="21"/>
      <c r="G8" s="12" t="str">
        <f t="shared" ref="G8:G15" si="0">IF(C8="","",(D8-E8)/C8)</f>
        <v/>
      </c>
    </row>
    <row r="9" spans="2:16" ht="15" x14ac:dyDescent="0.25">
      <c r="B9" s="7"/>
      <c r="C9" s="8"/>
      <c r="D9" s="6"/>
      <c r="E9" s="6"/>
      <c r="F9" s="21"/>
      <c r="G9" s="12" t="str">
        <f t="shared" si="0"/>
        <v/>
      </c>
    </row>
    <row r="10" spans="2:16" ht="15" x14ac:dyDescent="0.25">
      <c r="B10" s="7"/>
      <c r="C10" s="8"/>
      <c r="D10" s="6"/>
      <c r="E10" s="6"/>
      <c r="F10" s="21"/>
      <c r="G10" s="12" t="str">
        <f t="shared" si="0"/>
        <v/>
      </c>
    </row>
    <row r="11" spans="2:16" ht="15" x14ac:dyDescent="0.25">
      <c r="B11" s="7"/>
      <c r="C11" s="8"/>
      <c r="D11" s="6"/>
      <c r="E11" s="6"/>
      <c r="F11" s="21"/>
      <c r="G11" s="12" t="str">
        <f t="shared" si="0"/>
        <v/>
      </c>
    </row>
    <row r="12" spans="2:16" ht="15" x14ac:dyDescent="0.25">
      <c r="B12" s="7"/>
      <c r="C12" s="8"/>
      <c r="D12" s="6"/>
      <c r="E12" s="6"/>
      <c r="F12" s="21"/>
      <c r="G12" s="12" t="str">
        <f t="shared" si="0"/>
        <v/>
      </c>
    </row>
    <row r="13" spans="2:16" ht="15" x14ac:dyDescent="0.25">
      <c r="B13" s="7"/>
      <c r="C13" s="8"/>
      <c r="D13" s="6"/>
      <c r="E13" s="6"/>
      <c r="F13" s="21"/>
      <c r="G13" s="12" t="str">
        <f t="shared" si="0"/>
        <v/>
      </c>
    </row>
    <row r="14" spans="2:16" ht="15" x14ac:dyDescent="0.25">
      <c r="B14" s="7"/>
      <c r="C14" s="8"/>
      <c r="D14" s="6"/>
      <c r="E14" s="6"/>
      <c r="F14" s="21"/>
      <c r="G14" s="12" t="str">
        <f t="shared" si="0"/>
        <v/>
      </c>
    </row>
    <row r="15" spans="2:16" ht="15" x14ac:dyDescent="0.25">
      <c r="B15" s="7"/>
      <c r="C15" s="8"/>
      <c r="D15" s="6"/>
      <c r="E15" s="6"/>
      <c r="F15" s="22"/>
      <c r="G15" s="12" t="str">
        <f t="shared" si="0"/>
        <v/>
      </c>
    </row>
    <row r="16" spans="2:16" s="3" customFormat="1" ht="22.5" customHeight="1" x14ac:dyDescent="0.2">
      <c r="B16" s="17" t="s">
        <v>15</v>
      </c>
      <c r="C16" s="17"/>
      <c r="D16" s="17"/>
      <c r="E16" s="17"/>
      <c r="F16" s="17"/>
      <c r="G16" s="17"/>
      <c r="H16" s="9"/>
      <c r="I16" s="9"/>
      <c r="J16" s="9"/>
      <c r="K16" s="9"/>
      <c r="L16" s="9"/>
      <c r="M16" s="9"/>
      <c r="N16" s="9"/>
      <c r="O16" s="9"/>
      <c r="P16" s="9"/>
    </row>
    <row r="17" spans="2:16" s="9" customFormat="1" ht="30" customHeight="1" x14ac:dyDescent="0.2">
      <c r="B17" s="4" t="s">
        <v>1</v>
      </c>
      <c r="C17" s="4" t="s">
        <v>6</v>
      </c>
      <c r="D17" s="4" t="s">
        <v>2</v>
      </c>
      <c r="E17" s="4" t="s">
        <v>3</v>
      </c>
      <c r="F17" s="15" t="s">
        <v>11</v>
      </c>
      <c r="G17" s="4" t="s">
        <v>4</v>
      </c>
    </row>
    <row r="18" spans="2:16" ht="15" x14ac:dyDescent="0.25">
      <c r="B18" s="7" t="s">
        <v>13</v>
      </c>
      <c r="C18" s="8">
        <v>60</v>
      </c>
      <c r="D18" s="6">
        <v>100000</v>
      </c>
      <c r="E18" s="6">
        <v>50000</v>
      </c>
      <c r="F18" s="5">
        <v>5.0000000000000001E-3</v>
      </c>
      <c r="G18" s="12">
        <f t="shared" ref="G18:G35" si="1">IF(C18="","",(PMT(F18,C18,E18,-D18)))</f>
        <v>466.64007647139573</v>
      </c>
    </row>
    <row r="19" spans="2:16" ht="15" x14ac:dyDescent="0.25">
      <c r="B19" s="7" t="s">
        <v>13</v>
      </c>
      <c r="C19" s="8">
        <v>60</v>
      </c>
      <c r="D19" s="6">
        <v>100000</v>
      </c>
      <c r="E19" s="6">
        <v>50000</v>
      </c>
      <c r="F19" s="5">
        <v>1E-3</v>
      </c>
      <c r="G19" s="12">
        <f t="shared" si="1"/>
        <v>758.99979069728283</v>
      </c>
    </row>
    <row r="20" spans="2:16" ht="15" x14ac:dyDescent="0.25">
      <c r="B20" s="7"/>
      <c r="C20" s="8"/>
      <c r="D20" s="6"/>
      <c r="E20" s="6"/>
      <c r="F20" s="5"/>
      <c r="G20" s="12" t="str">
        <f t="shared" si="1"/>
        <v/>
      </c>
    </row>
    <row r="21" spans="2:16" ht="15" x14ac:dyDescent="0.25">
      <c r="B21" s="7"/>
      <c r="C21" s="8"/>
      <c r="D21" s="6"/>
      <c r="E21" s="6"/>
      <c r="F21" s="5"/>
      <c r="G21" s="12" t="str">
        <f t="shared" si="1"/>
        <v/>
      </c>
    </row>
    <row r="22" spans="2:16" ht="15" x14ac:dyDescent="0.25">
      <c r="B22" s="7"/>
      <c r="C22" s="8"/>
      <c r="D22" s="6"/>
      <c r="E22" s="6"/>
      <c r="F22" s="5"/>
      <c r="G22" s="12" t="str">
        <f t="shared" si="1"/>
        <v/>
      </c>
    </row>
    <row r="23" spans="2:16" ht="15" x14ac:dyDescent="0.25">
      <c r="B23" s="7"/>
      <c r="C23" s="8"/>
      <c r="D23" s="6"/>
      <c r="E23" s="6"/>
      <c r="F23" s="5"/>
      <c r="G23" s="12" t="str">
        <f t="shared" si="1"/>
        <v/>
      </c>
    </row>
    <row r="24" spans="2:16" ht="15" x14ac:dyDescent="0.25">
      <c r="B24" s="7"/>
      <c r="C24" s="8"/>
      <c r="D24" s="6"/>
      <c r="E24" s="6"/>
      <c r="F24" s="5"/>
      <c r="G24" s="12" t="str">
        <f t="shared" si="1"/>
        <v/>
      </c>
    </row>
    <row r="25" spans="2:16" ht="15" x14ac:dyDescent="0.25">
      <c r="B25" s="7"/>
      <c r="C25" s="8"/>
      <c r="D25" s="6"/>
      <c r="E25" s="6"/>
      <c r="F25" s="5"/>
      <c r="G25" s="12" t="str">
        <f t="shared" si="1"/>
        <v/>
      </c>
      <c r="I25" s="16">
        <f>G18+G38+G29</f>
        <v>2485.0337473906329</v>
      </c>
    </row>
    <row r="26" spans="2:16" ht="15" x14ac:dyDescent="0.25">
      <c r="B26" s="7"/>
      <c r="C26" s="8"/>
      <c r="D26" s="6"/>
      <c r="E26" s="6"/>
      <c r="F26" s="5"/>
      <c r="G26" s="12" t="str">
        <f t="shared" si="1"/>
        <v/>
      </c>
      <c r="I26" s="16">
        <f>G19+G30+G39</f>
        <v>14496.699924345452</v>
      </c>
    </row>
    <row r="27" spans="2:16" s="3" customFormat="1" ht="22.5" customHeight="1" x14ac:dyDescent="0.2">
      <c r="B27" s="17" t="s">
        <v>7</v>
      </c>
      <c r="C27" s="17"/>
      <c r="D27" s="17"/>
      <c r="E27" s="17"/>
      <c r="F27" s="17"/>
      <c r="G27" s="17"/>
      <c r="H27" s="9"/>
      <c r="I27" s="9"/>
      <c r="J27" s="9"/>
      <c r="K27" s="9"/>
      <c r="L27" s="9"/>
      <c r="M27" s="9"/>
      <c r="N27" s="9"/>
      <c r="O27" s="9"/>
      <c r="P27" s="9"/>
    </row>
    <row r="28" spans="2:16" s="9" customFormat="1" ht="30" customHeight="1" x14ac:dyDescent="0.2">
      <c r="B28" s="4" t="s">
        <v>1</v>
      </c>
      <c r="C28" s="4" t="s">
        <v>6</v>
      </c>
      <c r="D28" s="4" t="s">
        <v>2</v>
      </c>
      <c r="E28" s="4" t="s">
        <v>3</v>
      </c>
      <c r="F28" s="15" t="s">
        <v>11</v>
      </c>
      <c r="G28" s="4" t="s">
        <v>4</v>
      </c>
    </row>
    <row r="29" spans="2:16" ht="15" x14ac:dyDescent="0.25">
      <c r="B29" s="7" t="s">
        <v>12</v>
      </c>
      <c r="C29" s="8">
        <v>120</v>
      </c>
      <c r="D29" s="6">
        <v>750000</v>
      </c>
      <c r="E29" s="6">
        <v>250000</v>
      </c>
      <c r="F29" s="5">
        <v>5.0000000000000001E-3</v>
      </c>
      <c r="G29" s="12">
        <f t="shared" si="1"/>
        <v>1801.0250970824716</v>
      </c>
    </row>
    <row r="30" spans="2:16" ht="15" x14ac:dyDescent="0.25">
      <c r="B30" s="7" t="s">
        <v>12</v>
      </c>
      <c r="C30" s="8">
        <v>120</v>
      </c>
      <c r="D30" s="6">
        <v>750000</v>
      </c>
      <c r="E30" s="6">
        <v>250000</v>
      </c>
      <c r="F30" s="5">
        <v>1E-3</v>
      </c>
      <c r="G30" s="12">
        <f t="shared" si="1"/>
        <v>3673.7459568248523</v>
      </c>
    </row>
    <row r="31" spans="2:16" ht="15" x14ac:dyDescent="0.25">
      <c r="B31" s="7"/>
      <c r="C31" s="8"/>
      <c r="D31" s="6"/>
      <c r="E31" s="6"/>
      <c r="F31" s="5"/>
      <c r="G31" s="12" t="str">
        <f t="shared" si="1"/>
        <v/>
      </c>
    </row>
    <row r="32" spans="2:16" ht="15" x14ac:dyDescent="0.25">
      <c r="B32" s="7"/>
      <c r="C32" s="8"/>
      <c r="D32" s="6"/>
      <c r="E32" s="6"/>
      <c r="F32" s="5"/>
      <c r="G32" s="12" t="str">
        <f t="shared" si="1"/>
        <v/>
      </c>
    </row>
    <row r="33" spans="1:16" ht="15" x14ac:dyDescent="0.25">
      <c r="B33" s="7"/>
      <c r="C33" s="8"/>
      <c r="D33" s="6"/>
      <c r="E33" s="6"/>
      <c r="F33" s="5"/>
      <c r="G33" s="12" t="str">
        <f t="shared" si="1"/>
        <v/>
      </c>
    </row>
    <row r="34" spans="1:16" ht="15" x14ac:dyDescent="0.25">
      <c r="B34" s="7"/>
      <c r="C34" s="8"/>
      <c r="D34" s="6"/>
      <c r="E34" s="6"/>
      <c r="F34" s="5"/>
      <c r="G34" s="12" t="str">
        <f t="shared" si="1"/>
        <v/>
      </c>
    </row>
    <row r="35" spans="1:16" ht="15" x14ac:dyDescent="0.25">
      <c r="B35" s="7"/>
      <c r="C35" s="8"/>
      <c r="D35" s="6"/>
      <c r="E35" s="6"/>
      <c r="F35" s="5"/>
      <c r="G35" s="12" t="str">
        <f t="shared" si="1"/>
        <v/>
      </c>
    </row>
    <row r="36" spans="1:16" s="3" customFormat="1" ht="22.5" customHeight="1" x14ac:dyDescent="0.2">
      <c r="B36" s="17" t="s">
        <v>8</v>
      </c>
      <c r="C36" s="17"/>
      <c r="D36" s="17"/>
      <c r="E36" s="17"/>
      <c r="F36" s="17"/>
      <c r="G36" s="17"/>
      <c r="H36" s="9"/>
      <c r="I36" s="9"/>
      <c r="J36" s="9"/>
      <c r="K36" s="9"/>
      <c r="L36" s="9"/>
      <c r="M36" s="9"/>
      <c r="N36" s="9"/>
      <c r="O36" s="9"/>
      <c r="P36" s="9"/>
    </row>
    <row r="37" spans="1:16" ht="45" x14ac:dyDescent="0.2">
      <c r="B37" s="13" t="s">
        <v>10</v>
      </c>
      <c r="C37" s="4" t="s">
        <v>6</v>
      </c>
      <c r="D37" s="4" t="s">
        <v>2</v>
      </c>
      <c r="E37" s="4" t="s">
        <v>3</v>
      </c>
      <c r="F37" s="15" t="s">
        <v>11</v>
      </c>
      <c r="G37" s="4" t="s">
        <v>4</v>
      </c>
    </row>
    <row r="38" spans="1:16" ht="15" x14ac:dyDescent="0.25">
      <c r="B38" s="14">
        <v>7000</v>
      </c>
      <c r="C38" s="8">
        <v>240</v>
      </c>
      <c r="D38" s="6">
        <f>IF(C38="","",(B38/F38))</f>
        <v>1166666.6666666667</v>
      </c>
      <c r="E38" s="6">
        <v>250000</v>
      </c>
      <c r="F38" s="5">
        <v>6.0000000000000001E-3</v>
      </c>
      <c r="G38" s="12">
        <f>IF(C38="","",(PMT(F38,C38,E38,-D38)))</f>
        <v>217.36857383676573</v>
      </c>
      <c r="I38" s="16"/>
    </row>
    <row r="39" spans="1:16" s="2" customFormat="1" ht="15" x14ac:dyDescent="0.25">
      <c r="A39" s="1"/>
      <c r="B39" s="14">
        <v>7000</v>
      </c>
      <c r="C39" s="8">
        <v>240</v>
      </c>
      <c r="D39" s="6">
        <f>IF(C39="","",(B39/F39))</f>
        <v>3500000</v>
      </c>
      <c r="E39" s="6">
        <v>250000</v>
      </c>
      <c r="F39" s="5">
        <v>2E-3</v>
      </c>
      <c r="G39" s="12">
        <f>IF(C39="","",(PMT(F39,C39,E39,-D39)))</f>
        <v>10063.954176823318</v>
      </c>
    </row>
    <row r="40" spans="1:16" ht="7.5" customHeight="1" x14ac:dyDescent="0.2"/>
    <row r="41" spans="1:16" ht="15.75" x14ac:dyDescent="0.25">
      <c r="B41" s="18" t="s">
        <v>0</v>
      </c>
      <c r="C41" s="19"/>
      <c r="D41" s="10">
        <f>SUM(D7:D38)</f>
        <v>2866666.666666667</v>
      </c>
      <c r="E41" s="10">
        <f>SUM(E7:E38)</f>
        <v>850000</v>
      </c>
      <c r="F41" s="11"/>
      <c r="G41" s="12">
        <f>SUM(G7:G38)</f>
        <v>6917.7794949127683</v>
      </c>
    </row>
    <row r="42" spans="1:16" ht="6.75" customHeight="1" x14ac:dyDescent="0.2"/>
    <row r="44" spans="1:16" ht="7.5" customHeight="1" x14ac:dyDescent="0.2"/>
  </sheetData>
  <mergeCells count="7">
    <mergeCell ref="B36:G36"/>
    <mergeCell ref="B41:C41"/>
    <mergeCell ref="B2:G2"/>
    <mergeCell ref="B5:G5"/>
    <mergeCell ref="B16:G16"/>
    <mergeCell ref="B27:G27"/>
    <mergeCell ref="F7:F15"/>
  </mergeCells>
  <conditionalFormatting sqref="G45">
    <cfRule type="cellIs" dxfId="3" priority="3" stopIfTrue="1" operator="equal">
      <formula>"Não"</formula>
    </cfRule>
    <cfRule type="cellIs" dxfId="2" priority="4" stopIfTrue="1" operator="equal">
      <formula>"Sim"</formula>
    </cfRule>
  </conditionalFormatting>
  <conditionalFormatting sqref="G4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Objetivos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</dc:creator>
  <cp:lastModifiedBy>joao.sandrini</cp:lastModifiedBy>
  <cp:lastPrinted>2006-01-21T21:46:59Z</cp:lastPrinted>
  <dcterms:created xsi:type="dcterms:W3CDTF">2002-12-17T18:34:30Z</dcterms:created>
  <dcterms:modified xsi:type="dcterms:W3CDTF">2015-09-28T19:46:35Z</dcterms:modified>
</cp:coreProperties>
</file>