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EMPRESAS\HOME FISIO\DISTRIBUIÇÃO DE LUCROS\2021\"/>
    </mc:Choice>
  </mc:AlternateContent>
  <bookViews>
    <workbookView xWindow="0" yWindow="0" windowWidth="21600" windowHeight="9330" activeTab="1"/>
  </bookViews>
  <sheets>
    <sheet name="COMPARATIVO ADM-CONTABIL " sheetId="1" r:id="rId1"/>
    <sheet name="DISTRIBUIÇÃO CONTABILIDAD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F17" i="2"/>
  <c r="E17" i="2"/>
  <c r="D17" i="2"/>
  <c r="C17" i="2"/>
  <c r="B17" i="2"/>
  <c r="H16" i="2"/>
  <c r="G11" i="2" l="1"/>
  <c r="G8" i="2"/>
  <c r="F11" i="2"/>
  <c r="F8" i="2"/>
  <c r="G16" i="2"/>
  <c r="F16" i="2"/>
  <c r="B11" i="2"/>
  <c r="B16" i="2"/>
  <c r="D12" i="2"/>
  <c r="E11" i="2"/>
  <c r="E16" i="2" s="1"/>
  <c r="D11" i="2"/>
  <c r="C11" i="2"/>
  <c r="C16" i="2" s="1"/>
  <c r="D5" i="2"/>
  <c r="D16" i="2" s="1"/>
  <c r="H16" i="1"/>
  <c r="H11" i="1"/>
  <c r="I16" i="1"/>
  <c r="G16" i="1"/>
  <c r="F16" i="1" l="1"/>
  <c r="F12" i="1"/>
  <c r="F5" i="1"/>
  <c r="F11" i="1"/>
  <c r="E16" i="1"/>
  <c r="D16" i="1"/>
  <c r="D11" i="1"/>
  <c r="B16" i="1"/>
  <c r="B11" i="1"/>
  <c r="C16" i="1"/>
</calcChain>
</file>

<file path=xl/sharedStrings.xml><?xml version="1.0" encoding="utf-8"?>
<sst xmlns="http://schemas.openxmlformats.org/spreadsheetml/2006/main" count="28" uniqueCount="10">
  <si>
    <t xml:space="preserve">CONTABILIDADE/DIRF </t>
  </si>
  <si>
    <t>MESES</t>
  </si>
  <si>
    <t xml:space="preserve">FINANCEIRO </t>
  </si>
  <si>
    <t>GECELE</t>
  </si>
  <si>
    <t>SANDRO</t>
  </si>
  <si>
    <t xml:space="preserve">ALAN </t>
  </si>
  <si>
    <t xml:space="preserve">LEONARDO </t>
  </si>
  <si>
    <t xml:space="preserve">TOTAL </t>
  </si>
  <si>
    <t>SIRLON</t>
  </si>
  <si>
    <t>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</si>
</sst>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16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164" fontId="0" fillId="0" borderId="0" xfId="1" applyNumberFormat="1" applyFont="1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2" fillId="0" borderId="6" xfId="1" applyFont="1" applyBorder="1"/>
    <xf numFmtId="43" fontId="2" fillId="0" borderId="7" xfId="1" applyFont="1" applyBorder="1"/>
    <xf numFmtId="164" fontId="1" fillId="0" borderId="1" xfId="1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64" fontId="1" fillId="0" borderId="1" xfId="1" applyNumberFormat="1" applyFont="1" applyBorder="1"/>
    <xf numFmtId="43" fontId="1" fillId="0" borderId="5" xfId="1" applyFont="1" applyBorder="1" applyAlignment="1">
      <alignment horizontal="center"/>
    </xf>
    <xf numFmtId="43" fontId="1" fillId="0" borderId="4" xfId="1" applyFont="1" applyBorder="1"/>
    <xf numFmtId="43" fontId="1" fillId="0" borderId="5" xfId="1" applyFont="1" applyBorder="1"/>
    <xf numFmtId="43" fontId="1" fillId="0" borderId="4" xfId="1" applyFont="1" applyFill="1" applyBorder="1"/>
    <xf numFmtId="43" fontId="1" fillId="0" borderId="12" xfId="1" applyFont="1" applyBorder="1" applyAlignment="1">
      <alignment horizontal="center"/>
    </xf>
    <xf numFmtId="43" fontId="1" fillId="0" borderId="11" xfId="1" applyFont="1" applyBorder="1"/>
    <xf numFmtId="43" fontId="1" fillId="0" borderId="12" xfId="1" applyFont="1" applyBorder="1"/>
    <xf numFmtId="43" fontId="1" fillId="0" borderId="13" xfId="1" applyFont="1" applyBorder="1" applyAlignment="1">
      <alignment horizontal="center"/>
    </xf>
    <xf numFmtId="43" fontId="1" fillId="0" borderId="14" xfId="1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2" fillId="0" borderId="18" xfId="1" applyFont="1" applyBorder="1"/>
    <xf numFmtId="0" fontId="2" fillId="0" borderId="20" xfId="0" applyFont="1" applyBorder="1" applyAlignment="1">
      <alignment horizontal="center"/>
    </xf>
    <xf numFmtId="43" fontId="1" fillId="0" borderId="20" xfId="1" applyFont="1" applyBorder="1" applyAlignment="1">
      <alignment horizontal="center"/>
    </xf>
    <xf numFmtId="43" fontId="1" fillId="0" borderId="21" xfId="1" applyFont="1" applyBorder="1" applyAlignment="1">
      <alignment horizontal="center"/>
    </xf>
    <xf numFmtId="43" fontId="2" fillId="0" borderId="22" xfId="1" applyFont="1" applyBorder="1"/>
    <xf numFmtId="43" fontId="1" fillId="0" borderId="20" xfId="1" applyFont="1" applyBorder="1"/>
    <xf numFmtId="43" fontId="1" fillId="0" borderId="21" xfId="1" applyFont="1" applyBorder="1"/>
    <xf numFmtId="0" fontId="3" fillId="2" borderId="1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3" fontId="1" fillId="0" borderId="11" xfId="1" applyFont="1" applyFill="1" applyBorder="1"/>
    <xf numFmtId="43" fontId="2" fillId="0" borderId="6" xfId="1" applyFont="1" applyFill="1" applyBorder="1"/>
    <xf numFmtId="0" fontId="2" fillId="0" borderId="1" xfId="0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3" fontId="0" fillId="0" borderId="0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XFD1048576"/>
    </sheetView>
  </sheetViews>
  <sheetFormatPr defaultRowHeight="15" x14ac:dyDescent="0.25"/>
  <cols>
    <col min="1" max="1" width="7.140625" bestFit="1" customWidth="1"/>
    <col min="2" max="2" width="20.85546875" bestFit="1" customWidth="1"/>
    <col min="3" max="3" width="12.42578125" bestFit="1" customWidth="1"/>
    <col min="4" max="4" width="20.85546875" bestFit="1" customWidth="1"/>
    <col min="5" max="5" width="12.42578125" bestFit="1" customWidth="1"/>
    <col min="6" max="6" width="20.85546875" bestFit="1" customWidth="1"/>
    <col min="7" max="7" width="12.42578125" bestFit="1" customWidth="1"/>
    <col min="8" max="8" width="20.85546875" bestFit="1" customWidth="1"/>
    <col min="9" max="9" width="12.42578125" bestFit="1" customWidth="1"/>
  </cols>
  <sheetData>
    <row r="1" spans="1:9" ht="15.75" thickBot="1" x14ac:dyDescent="0.3">
      <c r="D1" s="3"/>
      <c r="E1" s="3"/>
      <c r="F1" s="3"/>
      <c r="G1" s="3"/>
      <c r="H1" s="3"/>
    </row>
    <row r="2" spans="1:9" s="1" customFormat="1" ht="15.75" x14ac:dyDescent="0.25">
      <c r="A2" s="35" t="s">
        <v>1</v>
      </c>
      <c r="B2" s="38" t="s">
        <v>5</v>
      </c>
      <c r="C2" s="37"/>
      <c r="D2" s="36" t="s">
        <v>3</v>
      </c>
      <c r="E2" s="37"/>
      <c r="F2" s="38" t="s">
        <v>6</v>
      </c>
      <c r="G2" s="37"/>
      <c r="H2" s="39" t="s">
        <v>4</v>
      </c>
      <c r="I2" s="40"/>
    </row>
    <row r="3" spans="1:9" x14ac:dyDescent="0.25">
      <c r="A3" s="35"/>
      <c r="B3" s="4" t="s">
        <v>0</v>
      </c>
      <c r="C3" s="5" t="s">
        <v>2</v>
      </c>
      <c r="D3" s="23" t="s">
        <v>0</v>
      </c>
      <c r="E3" s="5" t="s">
        <v>2</v>
      </c>
      <c r="F3" s="4" t="s">
        <v>0</v>
      </c>
      <c r="G3" s="5" t="s">
        <v>2</v>
      </c>
      <c r="H3" s="4" t="s">
        <v>0</v>
      </c>
      <c r="I3" s="5" t="s">
        <v>2</v>
      </c>
    </row>
    <row r="4" spans="1:9" x14ac:dyDescent="0.25">
      <c r="A4" s="9">
        <v>44197</v>
      </c>
      <c r="B4" s="19">
        <v>6382.5</v>
      </c>
      <c r="C4" s="12">
        <v>2456.5500000000002</v>
      </c>
      <c r="D4" s="21">
        <v>9133.2800000000007</v>
      </c>
      <c r="E4" s="12">
        <v>8188.51</v>
      </c>
      <c r="F4" s="13">
        <v>9143.92</v>
      </c>
      <c r="G4" s="14">
        <v>8188.51</v>
      </c>
      <c r="H4" s="13">
        <v>3061.58</v>
      </c>
      <c r="I4" s="14">
        <v>1310.1600000000001</v>
      </c>
    </row>
    <row r="5" spans="1:9" x14ac:dyDescent="0.25">
      <c r="A5" s="9">
        <v>44228</v>
      </c>
      <c r="B5" s="19">
        <v>5573.27</v>
      </c>
      <c r="C5" s="12">
        <v>2415.34</v>
      </c>
      <c r="D5" s="21">
        <v>8659.17</v>
      </c>
      <c r="E5" s="12">
        <v>8051.15</v>
      </c>
      <c r="F5" s="13">
        <f>8455.27</f>
        <v>8455.27</v>
      </c>
      <c r="G5" s="14">
        <v>8051.15</v>
      </c>
      <c r="H5" s="13">
        <v>2584.2600000000002</v>
      </c>
      <c r="I5" s="14">
        <v>1288.18</v>
      </c>
    </row>
    <row r="6" spans="1:9" x14ac:dyDescent="0.25">
      <c r="A6" s="9">
        <v>44256</v>
      </c>
      <c r="B6" s="19">
        <v>4790.88</v>
      </c>
      <c r="C6" s="12">
        <v>2465.9499999999998</v>
      </c>
      <c r="D6" s="21">
        <v>8917.84</v>
      </c>
      <c r="E6" s="12">
        <v>8219.84</v>
      </c>
      <c r="F6" s="13">
        <v>8353.19</v>
      </c>
      <c r="G6" s="14">
        <v>8219.84</v>
      </c>
      <c r="H6" s="13">
        <v>2763.46</v>
      </c>
      <c r="I6" s="14">
        <v>1315.17</v>
      </c>
    </row>
    <row r="7" spans="1:9" x14ac:dyDescent="0.25">
      <c r="A7" s="9">
        <v>44287</v>
      </c>
      <c r="B7" s="19">
        <v>6754.08</v>
      </c>
      <c r="C7" s="12">
        <v>2806.69</v>
      </c>
      <c r="D7" s="21">
        <v>6175.21</v>
      </c>
      <c r="E7" s="12">
        <v>9355.64</v>
      </c>
      <c r="F7" s="13">
        <v>8372.27</v>
      </c>
      <c r="G7" s="14">
        <v>9355.64</v>
      </c>
      <c r="H7" s="13">
        <v>3304.5880000000002</v>
      </c>
      <c r="I7" s="14">
        <v>1496.9</v>
      </c>
    </row>
    <row r="8" spans="1:9" x14ac:dyDescent="0.25">
      <c r="A8" s="9">
        <v>44317</v>
      </c>
      <c r="B8" s="19">
        <v>6401.51</v>
      </c>
      <c r="C8" s="12">
        <v>2593.6</v>
      </c>
      <c r="D8" s="21">
        <v>7325.1</v>
      </c>
      <c r="E8" s="12">
        <v>8645.36</v>
      </c>
      <c r="F8" s="13">
        <v>9534.89</v>
      </c>
      <c r="G8" s="14">
        <v>8645.36</v>
      </c>
      <c r="H8" s="13">
        <v>3553.36</v>
      </c>
      <c r="I8" s="14">
        <v>1383.25</v>
      </c>
    </row>
    <row r="9" spans="1:9" x14ac:dyDescent="0.25">
      <c r="A9" s="9">
        <v>44348</v>
      </c>
      <c r="B9" s="19">
        <v>6101.5</v>
      </c>
      <c r="C9" s="12">
        <v>2574.9299999999998</v>
      </c>
      <c r="D9" s="21">
        <v>8069.77</v>
      </c>
      <c r="E9" s="12">
        <v>8583.1299999999992</v>
      </c>
      <c r="F9" s="13">
        <v>8876.84</v>
      </c>
      <c r="G9" s="14">
        <v>8583.1299999999992</v>
      </c>
      <c r="H9" s="13">
        <v>3015.02</v>
      </c>
      <c r="I9" s="14">
        <v>1373.3</v>
      </c>
    </row>
    <row r="10" spans="1:9" x14ac:dyDescent="0.25">
      <c r="A10" s="9">
        <v>44378</v>
      </c>
      <c r="B10" s="19">
        <v>5547.65</v>
      </c>
      <c r="C10" s="12">
        <v>2299.88</v>
      </c>
      <c r="D10" s="21">
        <v>9090.64</v>
      </c>
      <c r="E10" s="12">
        <v>7666.29</v>
      </c>
      <c r="F10" s="13">
        <v>8873.89</v>
      </c>
      <c r="G10" s="14">
        <v>7666.29</v>
      </c>
      <c r="H10" s="15">
        <v>2870.94</v>
      </c>
      <c r="I10" s="14">
        <v>1226.5999999999999</v>
      </c>
    </row>
    <row r="11" spans="1:9" x14ac:dyDescent="0.25">
      <c r="A11" s="9">
        <v>44409</v>
      </c>
      <c r="B11" s="19">
        <f>9416+5873.32</f>
        <v>15289.32</v>
      </c>
      <c r="C11" s="12">
        <v>2236.73</v>
      </c>
      <c r="D11" s="21">
        <f>4696+8116.21</f>
        <v>12812.21</v>
      </c>
      <c r="E11" s="12">
        <v>7455.77</v>
      </c>
      <c r="F11" s="13">
        <f>37640+7959.87</f>
        <v>45599.87</v>
      </c>
      <c r="G11" s="14">
        <v>7455.77</v>
      </c>
      <c r="H11" s="13">
        <f>9416+3104.24</f>
        <v>12520.24</v>
      </c>
      <c r="I11" s="14">
        <v>1192.92</v>
      </c>
    </row>
    <row r="12" spans="1:9" x14ac:dyDescent="0.25">
      <c r="A12" s="9">
        <v>44440</v>
      </c>
      <c r="B12" s="19">
        <v>5548.25</v>
      </c>
      <c r="C12" s="12">
        <v>2297.4499999999998</v>
      </c>
      <c r="D12" s="21">
        <v>7477.65</v>
      </c>
      <c r="E12" s="12">
        <v>7658.19</v>
      </c>
      <c r="F12" s="13">
        <f>7701.79</f>
        <v>7701.79</v>
      </c>
      <c r="G12" s="14">
        <v>7658.19</v>
      </c>
      <c r="H12" s="13">
        <v>2812.4</v>
      </c>
      <c r="I12" s="14">
        <v>1225.31</v>
      </c>
    </row>
    <row r="13" spans="1:9" x14ac:dyDescent="0.25">
      <c r="A13" s="9">
        <v>44470</v>
      </c>
      <c r="B13" s="19">
        <v>5754.15</v>
      </c>
      <c r="C13" s="12">
        <v>2223.08</v>
      </c>
      <c r="D13" s="21">
        <v>7456.36</v>
      </c>
      <c r="E13" s="12">
        <v>7410.26</v>
      </c>
      <c r="F13" s="13">
        <v>7884.93</v>
      </c>
      <c r="G13" s="14">
        <v>7410.26</v>
      </c>
      <c r="H13" s="13">
        <v>2703.95</v>
      </c>
      <c r="I13" s="14">
        <v>1185.6400000000001</v>
      </c>
    </row>
    <row r="14" spans="1:9" x14ac:dyDescent="0.25">
      <c r="A14" s="9">
        <v>44501</v>
      </c>
      <c r="B14" s="19">
        <v>4857.18</v>
      </c>
      <c r="C14" s="12">
        <v>2082.3200000000002</v>
      </c>
      <c r="D14" s="21">
        <v>6677.39</v>
      </c>
      <c r="E14" s="12">
        <v>6941.06</v>
      </c>
      <c r="F14" s="13">
        <v>7586.6</v>
      </c>
      <c r="G14" s="14">
        <v>6941.06</v>
      </c>
      <c r="H14" s="13">
        <v>2479.86</v>
      </c>
      <c r="I14" s="14">
        <v>1110.57</v>
      </c>
    </row>
    <row r="15" spans="1:9" x14ac:dyDescent="0.25">
      <c r="A15" s="10">
        <v>44531</v>
      </c>
      <c r="B15" s="20">
        <v>4461.22</v>
      </c>
      <c r="C15" s="12">
        <v>2107.71</v>
      </c>
      <c r="D15" s="22">
        <v>6022.97</v>
      </c>
      <c r="E15" s="16">
        <v>7025.71</v>
      </c>
      <c r="F15" s="17">
        <v>7096.67</v>
      </c>
      <c r="G15" s="18">
        <v>7025.71</v>
      </c>
      <c r="H15" s="17">
        <v>2401.4499999999998</v>
      </c>
      <c r="I15" s="18">
        <v>1124.1099999999999</v>
      </c>
    </row>
    <row r="16" spans="1:9" s="3" customFormat="1" ht="15.75" thickBot="1" x14ac:dyDescent="0.3">
      <c r="A16" s="11" t="s">
        <v>7</v>
      </c>
      <c r="B16" s="7">
        <f t="shared" ref="B16:I16" si="0">SUM(B4:B15)</f>
        <v>77461.510000000009</v>
      </c>
      <c r="C16" s="8">
        <f t="shared" si="0"/>
        <v>28560.230000000003</v>
      </c>
      <c r="D16" s="24">
        <f t="shared" si="0"/>
        <v>97817.59</v>
      </c>
      <c r="E16" s="8">
        <f t="shared" si="0"/>
        <v>95200.91</v>
      </c>
      <c r="F16" s="7">
        <f t="shared" si="0"/>
        <v>137480.13000000003</v>
      </c>
      <c r="G16" s="8">
        <f t="shared" si="0"/>
        <v>95200.91</v>
      </c>
      <c r="H16" s="7">
        <f t="shared" si="0"/>
        <v>44071.107999999993</v>
      </c>
      <c r="I16" s="8">
        <f t="shared" si="0"/>
        <v>15232.109999999999</v>
      </c>
    </row>
    <row r="17" spans="1:3" s="3" customFormat="1" x14ac:dyDescent="0.25">
      <c r="A17" s="2"/>
      <c r="B17" s="2"/>
      <c r="C17" s="2"/>
    </row>
    <row r="18" spans="1:3" s="3" customFormat="1" x14ac:dyDescent="0.25">
      <c r="A18" s="2"/>
      <c r="B18" s="2"/>
      <c r="C18" s="2"/>
    </row>
  </sheetData>
  <mergeCells count="5">
    <mergeCell ref="A2:A3"/>
    <mergeCell ref="D2:E2"/>
    <mergeCell ref="F2:G2"/>
    <mergeCell ref="H2:I2"/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16" sqref="F16"/>
    </sheetView>
  </sheetViews>
  <sheetFormatPr defaultRowHeight="15" x14ac:dyDescent="0.25"/>
  <cols>
    <col min="1" max="1" width="7.140625" bestFit="1" customWidth="1"/>
    <col min="2" max="7" width="20.85546875" bestFit="1" customWidth="1"/>
    <col min="8" max="8" width="11.5703125" bestFit="1" customWidth="1"/>
  </cols>
  <sheetData>
    <row r="1" spans="1:8" ht="15.75" thickBot="1" x14ac:dyDescent="0.3">
      <c r="C1" s="3"/>
      <c r="D1" s="3"/>
      <c r="E1" s="3"/>
    </row>
    <row r="2" spans="1:8" s="1" customFormat="1" ht="15.75" x14ac:dyDescent="0.25">
      <c r="A2" s="35" t="s">
        <v>1</v>
      </c>
      <c r="B2" s="31" t="s">
        <v>5</v>
      </c>
      <c r="C2" s="31" t="s">
        <v>3</v>
      </c>
      <c r="D2" s="31" t="s">
        <v>6</v>
      </c>
      <c r="E2" s="6" t="s">
        <v>4</v>
      </c>
      <c r="F2" s="6" t="s">
        <v>8</v>
      </c>
      <c r="G2" s="6" t="s">
        <v>9</v>
      </c>
    </row>
    <row r="3" spans="1:8" x14ac:dyDescent="0.25">
      <c r="A3" s="35"/>
      <c r="B3" s="25" t="s">
        <v>0</v>
      </c>
      <c r="C3" s="25" t="s">
        <v>0</v>
      </c>
      <c r="D3" s="25" t="s">
        <v>0</v>
      </c>
      <c r="E3" s="32" t="s">
        <v>0</v>
      </c>
      <c r="F3" s="32" t="s">
        <v>0</v>
      </c>
      <c r="G3" s="32" t="s">
        <v>0</v>
      </c>
    </row>
    <row r="4" spans="1:8" x14ac:dyDescent="0.25">
      <c r="A4" s="9">
        <v>44197</v>
      </c>
      <c r="B4" s="26">
        <v>6382.5</v>
      </c>
      <c r="C4" s="26">
        <v>9133.2800000000007</v>
      </c>
      <c r="D4" s="29">
        <v>9143.92</v>
      </c>
      <c r="E4" s="15">
        <v>3061.58</v>
      </c>
      <c r="F4" s="15">
        <v>77.31</v>
      </c>
      <c r="G4" s="15">
        <v>3632.5</v>
      </c>
    </row>
    <row r="5" spans="1:8" x14ac:dyDescent="0.25">
      <c r="A5" s="9">
        <v>44228</v>
      </c>
      <c r="B5" s="26">
        <v>5573.27</v>
      </c>
      <c r="C5" s="26">
        <v>8659.17</v>
      </c>
      <c r="D5" s="29">
        <f>8455.27</f>
        <v>8455.27</v>
      </c>
      <c r="E5" s="15">
        <v>2584.2600000000002</v>
      </c>
      <c r="F5" s="15">
        <v>66.72</v>
      </c>
      <c r="G5" s="15">
        <v>880.85</v>
      </c>
    </row>
    <row r="6" spans="1:8" x14ac:dyDescent="0.25">
      <c r="A6" s="9">
        <v>44256</v>
      </c>
      <c r="B6" s="26">
        <v>4790.88</v>
      </c>
      <c r="C6" s="26">
        <v>8917.84</v>
      </c>
      <c r="D6" s="29">
        <v>8353.19</v>
      </c>
      <c r="E6" s="15">
        <v>2763.46</v>
      </c>
      <c r="F6" s="15">
        <v>75.540000000000006</v>
      </c>
      <c r="G6" s="15">
        <v>75.540000000000006</v>
      </c>
    </row>
    <row r="7" spans="1:8" x14ac:dyDescent="0.25">
      <c r="A7" s="9">
        <v>44287</v>
      </c>
      <c r="B7" s="26">
        <v>6754.08</v>
      </c>
      <c r="C7" s="26">
        <v>6175.21</v>
      </c>
      <c r="D7" s="29">
        <v>8372.27</v>
      </c>
      <c r="E7" s="15">
        <v>3304.5880000000002</v>
      </c>
      <c r="F7" s="15">
        <v>38.130000000000003</v>
      </c>
      <c r="G7" s="15">
        <v>38.130000000000003</v>
      </c>
    </row>
    <row r="8" spans="1:8" x14ac:dyDescent="0.25">
      <c r="A8" s="9">
        <v>44317</v>
      </c>
      <c r="B8" s="26">
        <v>6401.51</v>
      </c>
      <c r="C8" s="26">
        <v>7325.1</v>
      </c>
      <c r="D8" s="29">
        <v>9534.89</v>
      </c>
      <c r="E8" s="15">
        <v>3553.36</v>
      </c>
      <c r="F8" s="15">
        <f>14.94+29.88</f>
        <v>44.82</v>
      </c>
      <c r="G8" s="15">
        <f>14.94+29.88</f>
        <v>44.82</v>
      </c>
    </row>
    <row r="9" spans="1:8" x14ac:dyDescent="0.25">
      <c r="A9" s="9">
        <v>44348</v>
      </c>
      <c r="B9" s="26">
        <v>6101.5</v>
      </c>
      <c r="C9" s="26">
        <v>8069.77</v>
      </c>
      <c r="D9" s="29">
        <v>8876.84</v>
      </c>
      <c r="E9" s="15">
        <v>3015.02</v>
      </c>
      <c r="F9" s="15">
        <v>57.9</v>
      </c>
      <c r="G9" s="15">
        <v>57.9</v>
      </c>
    </row>
    <row r="10" spans="1:8" x14ac:dyDescent="0.25">
      <c r="A10" s="9">
        <v>44378</v>
      </c>
      <c r="B10" s="26">
        <v>5547.65</v>
      </c>
      <c r="C10" s="26">
        <v>9090.64</v>
      </c>
      <c r="D10" s="29">
        <v>8873.89</v>
      </c>
      <c r="E10" s="15">
        <v>2870.94</v>
      </c>
      <c r="F10" s="15">
        <v>72.72</v>
      </c>
      <c r="G10" s="15">
        <v>72.72</v>
      </c>
    </row>
    <row r="11" spans="1:8" x14ac:dyDescent="0.25">
      <c r="A11" s="9">
        <v>44409</v>
      </c>
      <c r="B11" s="26">
        <f>9416+5873.32</f>
        <v>15289.32</v>
      </c>
      <c r="C11" s="26">
        <f>4696+8116.21</f>
        <v>12812.21</v>
      </c>
      <c r="D11" s="29">
        <f>37640+7959.87</f>
        <v>45599.87</v>
      </c>
      <c r="E11" s="15">
        <f>9416+3104.24</f>
        <v>12520.24</v>
      </c>
      <c r="F11" s="15">
        <f>9416+73.44</f>
        <v>9489.44</v>
      </c>
      <c r="G11" s="15">
        <f>9416+73.44</f>
        <v>9489.44</v>
      </c>
    </row>
    <row r="12" spans="1:8" x14ac:dyDescent="0.25">
      <c r="A12" s="9">
        <v>44440</v>
      </c>
      <c r="B12" s="26">
        <v>5548.25</v>
      </c>
      <c r="C12" s="26">
        <v>7477.65</v>
      </c>
      <c r="D12" s="29">
        <f>7701.79</f>
        <v>7701.79</v>
      </c>
      <c r="E12" s="15">
        <v>2812.4</v>
      </c>
      <c r="F12" s="15">
        <v>61.52</v>
      </c>
      <c r="G12" s="15">
        <v>61.52</v>
      </c>
    </row>
    <row r="13" spans="1:8" x14ac:dyDescent="0.25">
      <c r="A13" s="9">
        <v>44470</v>
      </c>
      <c r="B13" s="26">
        <v>5754.15</v>
      </c>
      <c r="C13" s="26">
        <v>7456.36</v>
      </c>
      <c r="D13" s="29">
        <v>7884.93</v>
      </c>
      <c r="E13" s="15">
        <v>2703.95</v>
      </c>
      <c r="F13" s="15">
        <v>56.7</v>
      </c>
      <c r="G13" s="15">
        <v>56.7</v>
      </c>
    </row>
    <row r="14" spans="1:8" x14ac:dyDescent="0.25">
      <c r="A14" s="9">
        <v>44501</v>
      </c>
      <c r="B14" s="26">
        <v>4857.18</v>
      </c>
      <c r="C14" s="26">
        <v>6677.39</v>
      </c>
      <c r="D14" s="29">
        <v>7586.6</v>
      </c>
      <c r="E14" s="15">
        <v>2479.86</v>
      </c>
      <c r="F14" s="15">
        <v>44.1</v>
      </c>
      <c r="G14" s="15">
        <v>44.1</v>
      </c>
    </row>
    <row r="15" spans="1:8" x14ac:dyDescent="0.25">
      <c r="A15" s="10">
        <v>44531</v>
      </c>
      <c r="B15" s="27">
        <v>4461.22</v>
      </c>
      <c r="C15" s="27">
        <v>6022.97</v>
      </c>
      <c r="D15" s="30">
        <v>7096.67</v>
      </c>
      <c r="E15" s="33">
        <v>2401.4499999999998</v>
      </c>
      <c r="F15" s="33">
        <v>38.9</v>
      </c>
      <c r="G15" s="33">
        <v>38.9</v>
      </c>
    </row>
    <row r="16" spans="1:8" s="3" customFormat="1" ht="15.75" thickBot="1" x14ac:dyDescent="0.3">
      <c r="A16" s="11" t="s">
        <v>7</v>
      </c>
      <c r="B16" s="28">
        <f>SUM(B4:B15)</f>
        <v>77461.510000000009</v>
      </c>
      <c r="C16" s="28">
        <f>SUM(C4:C15)</f>
        <v>97817.59</v>
      </c>
      <c r="D16" s="28">
        <f>SUM(D4:D15)</f>
        <v>137480.13000000003</v>
      </c>
      <c r="E16" s="34">
        <f>SUM(E4:E15)</f>
        <v>44071.107999999993</v>
      </c>
      <c r="F16" s="34">
        <f t="shared" ref="F16:G16" si="0">SUM(F4:F15)</f>
        <v>10123.800000000001</v>
      </c>
      <c r="G16" s="34">
        <f t="shared" si="0"/>
        <v>14493.120000000003</v>
      </c>
      <c r="H16" s="41">
        <f>SUM(B16:G16)</f>
        <v>381447.25800000003</v>
      </c>
    </row>
    <row r="17" spans="1:7" s="3" customFormat="1" x14ac:dyDescent="0.25">
      <c r="A17" s="2"/>
      <c r="B17" s="41">
        <f>B16/H16*100</f>
        <v>20.307266175183781</v>
      </c>
      <c r="C17" s="41">
        <f>C16/H16*100</f>
        <v>25.643804732763343</v>
      </c>
      <c r="D17" s="41">
        <f>D16/H16*100</f>
        <v>36.041714055262659</v>
      </c>
      <c r="E17" s="41">
        <f>E16/H16*100</f>
        <v>11.553657045818898</v>
      </c>
      <c r="F17" s="41">
        <f>F16/H16*100</f>
        <v>2.6540497506997416</v>
      </c>
      <c r="G17" s="41">
        <f>G16/H16*100</f>
        <v>3.7995082402715816</v>
      </c>
    </row>
    <row r="18" spans="1:7" s="3" customFormat="1" x14ac:dyDescent="0.25">
      <c r="A18" s="2"/>
      <c r="B18" s="2"/>
    </row>
  </sheetData>
  <mergeCells count="1">
    <mergeCell ref="A2:A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COMPARATIVO ADM-CONTABIL </vt:lpstr>
      <vt:lpstr>DISTRIBUIÇÃO CONTABILIDADE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Lethicia Silva</dc:creator>
  <cp:lastModifiedBy>Lethicia Silva</cp:lastModifiedBy>
  <dcterms:created xsi:type="dcterms:W3CDTF">2021-10-18T11:35:09Z</dcterms:created>
  <dcterms:modified xsi:type="dcterms:W3CDTF">2022-03-25T18:24:33Z</dcterms:modified>
</cp:coreProperties>
</file>